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 OCAK\"/>
    </mc:Choice>
  </mc:AlternateContent>
  <xr:revisionPtr revIDLastSave="0" documentId="13_ncr:1_{1D1FAF22-8CD5-4388-9E05-301F2BE09A4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<sst xmlns="http://schemas.openxmlformats.org/spreadsheetml/2006/main" count="55" uniqueCount="44">
  <si>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</si>
  <si>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</si>
  <si>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</si>
  <si>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</si>
  <si>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</si>
  <si>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</si>
  <si>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</si>
  <si>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</si>
  <si>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</si>
  <si>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</si>
  <si>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</si>
  <si>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</si>
  <si>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</si>
  <si>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</si>
  <si>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</si>
  <si>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</si>
  <si>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</si>
  <si>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</si>
  <si>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</si>
  <si>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</si>
  <si>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</si>
  <si>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</si>
  <si>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</si>
  <si>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</si>
  <si>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</si>
  <si>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</si>
  <si>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</si>
  <si>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</si>
  <si>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</si>
  <si>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</si>
  <si>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</si>
  <si>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</si>
  <si>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</si>
  <si>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</si>
  <si>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</si>
  <si>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</si>
  <si>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</si>
  <si>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HERMES REN METAL</t>
  </si>
  <si>
    <t>ES DEMİR İNŞAAT</t>
  </si>
  <si>
    <t>ÖZ ATLAS DEMİR</t>
  </si>
  <si>
    <t>ŞENLER METAL</t>
  </si>
  <si>
    <t>ÜÇLER GALVANİZ</t>
  </si>
  <si>
    <t>16,01,2023</t>
  </si>
  <si>
    <t>DOĞU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</si>
</sst>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2" sqref="H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44944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42</v>
      </c>
      <c r="D5" s="11"/>
      <c r="E5" s="12">
        <v>34500</v>
      </c>
      <c r="F5" s="1"/>
      <c r="G5" s="13" t="str">
        <f t="shared" ref="G5:G6" si="0">IF(A5="","",(A5))</f>
        <v>HERMES REN METAL</v>
      </c>
      <c r="H5" s="12"/>
      <c r="I5" s="12"/>
      <c r="J5" s="12"/>
      <c r="K5" s="12">
        <f>IF(G5="","",SUM(E5-H5-I5-J5))</f>
        <v>34500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42</v>
      </c>
      <c r="D6" s="11"/>
      <c r="E6" s="12">
        <v>2260</v>
      </c>
      <c r="F6" s="1"/>
      <c r="G6" s="13" t="str">
        <f t="shared" si="0"/>
        <v>ES DEMİR İNŞAAT</v>
      </c>
      <c r="H6" s="12"/>
      <c r="I6" s="12">
        <v>2260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42</v>
      </c>
      <c r="D7" s="11"/>
      <c r="E7" s="12">
        <v>3599</v>
      </c>
      <c r="F7" s="1"/>
      <c r="G7" s="13" t="str">
        <f>IF(A7="","",(A7))</f>
        <v>ÖZ ATLAS DEMİR</v>
      </c>
      <c r="H7" s="12"/>
      <c r="I7" s="12"/>
      <c r="J7" s="12"/>
      <c r="K7" s="12">
        <f t="shared" si="1"/>
        <v>3599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 t="s">
        <v>42</v>
      </c>
      <c r="D8" s="11"/>
      <c r="E8" s="12">
        <v>56850</v>
      </c>
      <c r="F8" s="1"/>
      <c r="G8" s="13" t="str">
        <f t="shared" ref="G8:G19" si="2">IF(A8="","",(A8))</f>
        <v>ŞENLER METAL</v>
      </c>
      <c r="H8" s="12"/>
      <c r="I8" s="12">
        <v>2850</v>
      </c>
      <c r="J8" s="12">
        <v>54000</v>
      </c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41</v>
      </c>
      <c r="B9" s="40"/>
      <c r="C9" s="10" t="s">
        <v>42</v>
      </c>
      <c r="D9" s="11"/>
      <c r="E9" s="12">
        <v>2200</v>
      </c>
      <c r="F9" s="1"/>
      <c r="G9" s="13" t="str">
        <f t="shared" si="2"/>
        <v>ÜÇLER GALVANİZ</v>
      </c>
      <c r="H9" s="12">
        <v>2200</v>
      </c>
      <c r="I9" s="12"/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4500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99409</v>
      </c>
      <c r="F22" s="1"/>
      <c r="G22" s="17" t="s">
        <v>17</v>
      </c>
      <c r="H22" s="18">
        <f>SUM(H5:H21)</f>
        <v>6700</v>
      </c>
      <c r="I22" s="18">
        <f>SUM(I5:I21)</f>
        <v>5110</v>
      </c>
      <c r="J22" s="18">
        <f>SUM(J5:J21)</f>
        <v>54000</v>
      </c>
      <c r="K22" s="18">
        <f>SUM(K5:K21)</f>
        <v>38099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276988</v>
      </c>
      <c r="D25" s="19">
        <v>278801</v>
      </c>
      <c r="E25" s="20">
        <f>IF(C25="","",SUM(D25-C25))</f>
        <v>1813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3440</v>
      </c>
      <c r="D26" s="22"/>
      <c r="E26" s="21">
        <f>IF(C26="","",SUM(C26/E25))</f>
        <v>1.8974076116933261</v>
      </c>
      <c r="F26" s="1"/>
      <c r="G26" s="11" t="s">
        <v>26</v>
      </c>
      <c r="H26" s="12">
        <v>3440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4535</v>
      </c>
      <c r="D27" s="22"/>
      <c r="E27" s="23">
        <f>SUM(C27/E22)</f>
        <v>4.5619611906366625E-2</v>
      </c>
      <c r="F27" s="1"/>
      <c r="G27" s="11" t="s">
        <v>28</v>
      </c>
      <c r="H27" s="12">
        <v>745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4535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2165</v>
      </c>
      <c r="D36" s="1"/>
      <c r="E36" s="1"/>
      <c r="F36" s="1"/>
      <c r="G36" s="27" t="s">
        <v>32</v>
      </c>
      <c r="H36" s="16">
        <f>IF(H33="","",SUM(H22-H33))</f>
        <v>2165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2023-01-18T07:46:11Z</cp:lastPrinted>
  <dcterms:created xsi:type="dcterms:W3CDTF">2022-08-24T05:29:34Z</dcterms:created>
  <dcterms:modified xsi:type="dcterms:W3CDTF">2023-01-18T09:54:32Z</dcterms:modified>
</cp:coreProperties>
</file>